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4高教深耕\管考會議1\"/>
    </mc:Choice>
  </mc:AlternateContent>
  <bookViews>
    <workbookView xWindow="0" yWindow="0" windowWidth="24000" windowHeight="9555"/>
  </bookViews>
  <sheets>
    <sheet name="經費規劃表" sheetId="1" r:id="rId1"/>
    <sheet name="114年工讀費負擔時數試算(1140109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6" i="2" s="1"/>
  <c r="C13" i="2"/>
  <c r="C16" i="2" s="1"/>
  <c r="L7" i="2"/>
  <c r="K7" i="2"/>
  <c r="H7" i="2"/>
  <c r="G7" i="2"/>
  <c r="D7" i="2"/>
  <c r="C7" i="2"/>
  <c r="L4" i="2"/>
  <c r="L8" i="2" s="1"/>
  <c r="K4" i="2"/>
  <c r="K8" i="2" s="1"/>
  <c r="J4" i="2"/>
  <c r="J7" i="2" s="1"/>
  <c r="I4" i="2"/>
  <c r="I7" i="2" s="1"/>
  <c r="H4" i="2"/>
  <c r="H8" i="2" s="1"/>
  <c r="G4" i="2"/>
  <c r="G8" i="2" s="1"/>
  <c r="F4" i="2"/>
  <c r="F7" i="2" s="1"/>
  <c r="E4" i="2"/>
  <c r="E7" i="2" s="1"/>
  <c r="D4" i="2"/>
  <c r="D8" i="2" s="1"/>
  <c r="C4" i="2"/>
  <c r="C8" i="2" s="1"/>
  <c r="E8" i="2" l="1"/>
  <c r="I8" i="2"/>
  <c r="C17" i="2"/>
  <c r="F8" i="2"/>
  <c r="J8" i="2"/>
  <c r="D17" i="2"/>
  <c r="D4" i="1" l="1"/>
  <c r="D5" i="1"/>
  <c r="D6" i="1"/>
  <c r="D7" i="1"/>
  <c r="D8" i="1"/>
  <c r="D9" i="1"/>
  <c r="D10" i="1"/>
  <c r="D15" i="1" l="1"/>
  <c r="D14" i="1"/>
  <c r="D13" i="1"/>
  <c r="D12" i="1"/>
  <c r="D11" i="1"/>
</calcChain>
</file>

<file path=xl/sharedStrings.xml><?xml version="1.0" encoding="utf-8"?>
<sst xmlns="http://schemas.openxmlformats.org/spreadsheetml/2006/main" count="27" uniqueCount="21">
  <si>
    <t>計畫編號：</t>
    <phoneticPr fontId="3" type="noConversion"/>
  </si>
  <si>
    <t>計畫主持人：</t>
    <phoneticPr fontId="3" type="noConversion"/>
  </si>
  <si>
    <t>項目</t>
    <phoneticPr fontId="3" type="noConversion"/>
  </si>
  <si>
    <t>單價</t>
    <phoneticPr fontId="3" type="noConversion"/>
  </si>
  <si>
    <t>數量</t>
    <phoneticPr fontId="3" type="noConversion"/>
  </si>
  <si>
    <t>總價</t>
    <phoneticPr fontId="3" type="noConversion"/>
  </si>
  <si>
    <t>備註</t>
    <phoneticPr fontId="3" type="noConversion"/>
  </si>
  <si>
    <t>計畫預算合計</t>
    <phoneticPr fontId="3" type="noConversion"/>
  </si>
  <si>
    <t>國立體育大學114年度高教深耕計畫經費規劃表</t>
    <phoneticPr fontId="3" type="noConversion"/>
  </si>
  <si>
    <t>114年11月30日-經費達成率100%</t>
    <phoneticPr fontId="3" type="noConversion"/>
  </si>
  <si>
    <t>114年9月30日-經費達成率70%</t>
    <phoneticPr fontId="3" type="noConversion"/>
  </si>
  <si>
    <t>第一批可動支經費50%</t>
    <phoneticPr fontId="3" type="noConversion"/>
  </si>
  <si>
    <t xml:space="preserve">1.資本門費用按資本門審查會議結果辦理，無須列入計畫預算中。
2.工讀生費用請預先規劃，以不超過計畫預算合計20%為原則。
3.表格如不敷使用，請自行增減。
4.如經費使用上有需要經費流用等情形(如：印刷費原編列5,000元，因實際需要支出10,000元，擬將差旅費5,000元額度流至印刷費)，請協助於事前提醒本組對應窗口，以利本計畫落實經費管控作業。 </t>
    <phoneticPr fontId="3" type="noConversion"/>
  </si>
  <si>
    <t>114年5月31日-經費達成率40%</t>
    <phoneticPr fontId="3" type="noConversion"/>
  </si>
  <si>
    <t>小時</t>
    <phoneticPr fontId="3" type="noConversion"/>
  </si>
  <si>
    <t>時薪190</t>
    <phoneticPr fontId="3" type="noConversion"/>
  </si>
  <si>
    <t>勞保</t>
    <phoneticPr fontId="3" type="noConversion"/>
  </si>
  <si>
    <t>勞退</t>
    <phoneticPr fontId="3" type="noConversion"/>
  </si>
  <si>
    <t>補充保費</t>
    <phoneticPr fontId="3" type="noConversion"/>
  </si>
  <si>
    <t>總負擔</t>
    <phoneticPr fontId="3" type="noConversion"/>
  </si>
  <si>
    <t>單天進用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</si>
</sst>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_-* #,##0_-;\-* #,##0_-;_-* &quot;-&quot;?_-;_-@_-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Times New Roman"/>
      <family val="1"/>
    </font>
    <font>
      <sz val="18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4" xfId="2" applyFont="1" applyBorder="1">
      <alignment vertical="center"/>
    </xf>
    <xf numFmtId="0" fontId="5" fillId="2" borderId="6" xfId="2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176" fontId="6" fillId="3" borderId="11" xfId="1" applyNumberFormat="1" applyFont="1" applyFill="1" applyBorder="1">
      <alignment vertical="center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176" fontId="6" fillId="3" borderId="14" xfId="1" applyNumberFormat="1" applyFont="1" applyFill="1" applyBorder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176" fontId="6" fillId="3" borderId="17" xfId="1" applyNumberFormat="1" applyFont="1" applyFill="1" applyBorder="1">
      <alignment vertical="center"/>
    </xf>
    <xf numFmtId="0" fontId="6" fillId="3" borderId="18" xfId="0" applyFont="1" applyFill="1" applyBorder="1" applyAlignment="1">
      <alignment vertical="center" wrapText="1"/>
    </xf>
    <xf numFmtId="0" fontId="7" fillId="2" borderId="10" xfId="2" applyFont="1" applyFill="1" applyBorder="1" applyAlignment="1">
      <alignment vertical="center" wrapText="1"/>
    </xf>
    <xf numFmtId="177" fontId="7" fillId="2" borderId="11" xfId="3" applyNumberFormat="1" applyFont="1" applyFill="1" applyBorder="1">
      <alignment vertical="center"/>
    </xf>
    <xf numFmtId="0" fontId="7" fillId="2" borderId="12" xfId="2" applyFont="1" applyFill="1" applyBorder="1" applyAlignment="1">
      <alignment vertical="center" wrapText="1"/>
    </xf>
    <xf numFmtId="177" fontId="7" fillId="0" borderId="14" xfId="3" applyNumberFormat="1" applyFont="1" applyBorder="1">
      <alignment vertical="center"/>
    </xf>
    <xf numFmtId="0" fontId="7" fillId="0" borderId="15" xfId="2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178" fontId="7" fillId="0" borderId="8" xfId="2" applyNumberFormat="1" applyFont="1" applyBorder="1" applyAlignment="1">
      <alignment horizontal="center" vertical="center"/>
    </xf>
    <xf numFmtId="178" fontId="7" fillId="0" borderId="11" xfId="2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7" fontId="7" fillId="2" borderId="24" xfId="3" applyNumberFormat="1" applyFont="1" applyFill="1" applyBorder="1">
      <alignment vertical="center"/>
    </xf>
    <xf numFmtId="177" fontId="7" fillId="2" borderId="25" xfId="3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2" borderId="5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0" xfId="0" applyFont="1">
      <alignment vertical="center"/>
    </xf>
    <xf numFmtId="0" fontId="11" fillId="4" borderId="31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0" fillId="0" borderId="37" xfId="0" applyFont="1" applyBorder="1">
      <alignment vertical="center"/>
    </xf>
    <xf numFmtId="177" fontId="10" fillId="0" borderId="37" xfId="0" applyNumberFormat="1" applyFont="1" applyBorder="1" applyAlignment="1">
      <alignment horizontal="right" vertical="center"/>
    </xf>
    <xf numFmtId="177" fontId="10" fillId="0" borderId="38" xfId="0" applyNumberFormat="1" applyFont="1" applyBorder="1" applyAlignment="1">
      <alignment horizontal="right" vertical="center"/>
    </xf>
    <xf numFmtId="0" fontId="10" fillId="0" borderId="39" xfId="0" applyFont="1" applyBorder="1">
      <alignment vertical="center"/>
    </xf>
    <xf numFmtId="177" fontId="10" fillId="0" borderId="39" xfId="0" applyNumberFormat="1" applyFont="1" applyBorder="1" applyAlignment="1">
      <alignment horizontal="right" vertical="center"/>
    </xf>
    <xf numFmtId="177" fontId="12" fillId="0" borderId="39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177" fontId="10" fillId="0" borderId="26" xfId="0" applyNumberFormat="1" applyFont="1" applyBorder="1" applyAlignment="1">
      <alignment horizontal="right" vertical="center"/>
    </xf>
    <xf numFmtId="0" fontId="10" fillId="0" borderId="21" xfId="0" applyFont="1" applyBorder="1">
      <alignment vertical="center"/>
    </xf>
    <xf numFmtId="177" fontId="10" fillId="0" borderId="41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0" fontId="10" fillId="5" borderId="34" xfId="0" applyFont="1" applyFill="1" applyBorder="1">
      <alignment vertical="center"/>
    </xf>
    <xf numFmtId="177" fontId="10" fillId="4" borderId="31" xfId="0" applyNumberFormat="1" applyFont="1" applyFill="1" applyBorder="1" applyAlignment="1">
      <alignment horizontal="right" vertical="center"/>
    </xf>
    <xf numFmtId="177" fontId="10" fillId="0" borderId="34" xfId="0" applyNumberFormat="1" applyFont="1" applyBorder="1" applyAlignment="1">
      <alignment horizontal="right" vertical="center"/>
    </xf>
    <xf numFmtId="177" fontId="10" fillId="4" borderId="32" xfId="0" applyNumberFormat="1" applyFont="1" applyFill="1" applyBorder="1" applyAlignment="1">
      <alignment horizontal="right" vertical="center"/>
    </xf>
    <xf numFmtId="177" fontId="10" fillId="4" borderId="34" xfId="0" applyNumberFormat="1" applyFont="1" applyFill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0" fontId="0" fillId="0" borderId="43" xfId="0" applyBorder="1">
      <alignment vertical="center"/>
    </xf>
    <xf numFmtId="0" fontId="10" fillId="6" borderId="34" xfId="0" applyFont="1" applyFill="1" applyBorder="1">
      <alignment vertical="center"/>
    </xf>
    <xf numFmtId="0" fontId="11" fillId="0" borderId="31" xfId="0" applyFont="1" applyBorder="1">
      <alignment vertical="center"/>
    </xf>
    <xf numFmtId="0" fontId="11" fillId="0" borderId="34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10" fillId="0" borderId="40" xfId="0" applyFont="1" applyBorder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7" xfId="0" applyFont="1" applyBorder="1">
      <alignment vertical="center"/>
    </xf>
    <xf numFmtId="1" fontId="10" fillId="0" borderId="48" xfId="0" applyNumberFormat="1" applyFont="1" applyBorder="1" applyAlignment="1">
      <alignment horizontal="right" vertical="center"/>
    </xf>
    <xf numFmtId="1" fontId="10" fillId="0" borderId="49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176" fontId="10" fillId="0" borderId="5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7" fillId="0" borderId="21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28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4">
    <cellStyle name="一般" xfId="0" builtinId="0"/>
    <cellStyle name="一般 2" xfId="2"/>
    <cellStyle name="千分位" xfId="1" builtinId="3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D23" sqref="D23"/>
    </sheetView>
  </sheetViews>
  <sheetFormatPr defaultRowHeight="19.5" x14ac:dyDescent="0.25"/>
  <cols>
    <col min="1" max="1" width="27.125" style="23" customWidth="1"/>
    <col min="2" max="2" width="13.5" style="23" customWidth="1"/>
    <col min="3" max="3" width="12" style="23" customWidth="1"/>
    <col min="4" max="4" width="16.625" style="23" customWidth="1"/>
    <col min="5" max="5" width="39.5" style="23" customWidth="1"/>
  </cols>
  <sheetData>
    <row r="1" spans="1:5" ht="20.25" thickBot="1" x14ac:dyDescent="0.3">
      <c r="A1" s="76" t="s">
        <v>8</v>
      </c>
      <c r="B1" s="77"/>
      <c r="C1" s="77"/>
      <c r="D1" s="77"/>
      <c r="E1" s="78"/>
    </row>
    <row r="2" spans="1:5" ht="20.25" thickBot="1" x14ac:dyDescent="0.3">
      <c r="A2" s="1" t="s">
        <v>0</v>
      </c>
      <c r="B2" s="27"/>
      <c r="C2" s="79" t="s">
        <v>1</v>
      </c>
      <c r="D2" s="79"/>
      <c r="E2" s="2"/>
    </row>
    <row r="3" spans="1:5" x14ac:dyDescent="0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 x14ac:dyDescent="0.25">
      <c r="A4" s="6"/>
      <c r="B4" s="7"/>
      <c r="C4" s="7"/>
      <c r="D4" s="16">
        <f t="shared" ref="D4:D10" si="0">B4*C4</f>
        <v>0</v>
      </c>
      <c r="E4" s="8"/>
    </row>
    <row r="5" spans="1:5" x14ac:dyDescent="0.25">
      <c r="A5" s="6"/>
      <c r="B5" s="7"/>
      <c r="C5" s="7"/>
      <c r="D5" s="16">
        <f t="shared" si="0"/>
        <v>0</v>
      </c>
      <c r="E5" s="8"/>
    </row>
    <row r="6" spans="1:5" ht="20.25" thickBot="1" x14ac:dyDescent="0.3">
      <c r="A6" s="9"/>
      <c r="B6" s="10"/>
      <c r="C6" s="10"/>
      <c r="D6" s="25">
        <f t="shared" si="0"/>
        <v>0</v>
      </c>
      <c r="E6" s="11"/>
    </row>
    <row r="7" spans="1:5" ht="20.25" thickTop="1" x14ac:dyDescent="0.25">
      <c r="A7" s="12"/>
      <c r="B7" s="13"/>
      <c r="C7" s="13"/>
      <c r="D7" s="24">
        <f t="shared" si="0"/>
        <v>0</v>
      </c>
      <c r="E7" s="14"/>
    </row>
    <row r="8" spans="1:5" x14ac:dyDescent="0.25">
      <c r="A8" s="6"/>
      <c r="B8" s="7"/>
      <c r="C8" s="7"/>
      <c r="D8" s="16">
        <f t="shared" si="0"/>
        <v>0</v>
      </c>
      <c r="E8" s="8"/>
    </row>
    <row r="9" spans="1:5" x14ac:dyDescent="0.25">
      <c r="A9" s="6"/>
      <c r="B9" s="7"/>
      <c r="C9" s="7"/>
      <c r="D9" s="16">
        <f t="shared" si="0"/>
        <v>0</v>
      </c>
      <c r="E9" s="8"/>
    </row>
    <row r="10" spans="1:5" x14ac:dyDescent="0.25">
      <c r="A10" s="6"/>
      <c r="B10" s="7"/>
      <c r="C10" s="7"/>
      <c r="D10" s="16">
        <f t="shared" si="0"/>
        <v>0</v>
      </c>
      <c r="E10" s="8"/>
    </row>
    <row r="11" spans="1:5" x14ac:dyDescent="0.25">
      <c r="A11" s="15"/>
      <c r="B11" s="16"/>
      <c r="C11" s="16"/>
      <c r="D11" s="16">
        <f>B11*C11</f>
        <v>0</v>
      </c>
      <c r="E11" s="17"/>
    </row>
    <row r="12" spans="1:5" x14ac:dyDescent="0.25">
      <c r="A12" s="15"/>
      <c r="B12" s="16"/>
      <c r="C12" s="16"/>
      <c r="D12" s="16">
        <f>B12*C12</f>
        <v>0</v>
      </c>
      <c r="E12" s="17"/>
    </row>
    <row r="13" spans="1:5" x14ac:dyDescent="0.25">
      <c r="A13" s="15"/>
      <c r="B13" s="16"/>
      <c r="C13" s="16"/>
      <c r="D13" s="16">
        <f>B13*C13</f>
        <v>0</v>
      </c>
      <c r="E13" s="17"/>
    </row>
    <row r="14" spans="1:5" x14ac:dyDescent="0.25">
      <c r="A14" s="15"/>
      <c r="B14" s="16"/>
      <c r="C14" s="16"/>
      <c r="D14" s="16">
        <f>B14*C14</f>
        <v>0</v>
      </c>
      <c r="E14" s="17"/>
    </row>
    <row r="15" spans="1:5" x14ac:dyDescent="0.25">
      <c r="A15" s="15"/>
      <c r="B15" s="16"/>
      <c r="C15" s="16"/>
      <c r="D15" s="16">
        <f>B15*C15</f>
        <v>0</v>
      </c>
      <c r="E15" s="17"/>
    </row>
    <row r="16" spans="1:5" ht="20.25" thickBot="1" x14ac:dyDescent="0.3">
      <c r="A16" s="80" t="s">
        <v>7</v>
      </c>
      <c r="B16" s="81"/>
      <c r="C16" s="81"/>
      <c r="D16" s="18"/>
      <c r="E16" s="19"/>
    </row>
    <row r="17" spans="1:6" x14ac:dyDescent="0.25">
      <c r="A17" s="20" t="s">
        <v>11</v>
      </c>
      <c r="B17" s="21"/>
      <c r="C17" s="82" t="s">
        <v>13</v>
      </c>
      <c r="D17" s="83"/>
      <c r="E17" s="84"/>
    </row>
    <row r="18" spans="1:6" ht="19.5" customHeight="1" x14ac:dyDescent="0.25">
      <c r="A18" s="28"/>
      <c r="B18" s="22"/>
      <c r="C18" s="85" t="s">
        <v>10</v>
      </c>
      <c r="D18" s="86"/>
      <c r="E18" s="87"/>
      <c r="F18" s="29"/>
    </row>
    <row r="19" spans="1:6" ht="19.5" customHeight="1" x14ac:dyDescent="0.25">
      <c r="A19" s="28"/>
      <c r="B19" s="22"/>
      <c r="C19" s="85" t="s">
        <v>9</v>
      </c>
      <c r="D19" s="86"/>
      <c r="E19" s="87"/>
      <c r="F19" s="29"/>
    </row>
    <row r="20" spans="1:6" ht="136.5" customHeight="1" thickBot="1" x14ac:dyDescent="0.3">
      <c r="A20" s="73" t="s">
        <v>12</v>
      </c>
      <c r="B20" s="74"/>
      <c r="C20" s="74"/>
      <c r="D20" s="74"/>
      <c r="E20" s="75"/>
    </row>
    <row r="22" spans="1:6" x14ac:dyDescent="0.25">
      <c r="A22" s="26"/>
    </row>
  </sheetData>
  <protectedRanges>
    <protectedRange algorithmName="SHA-512" hashValue="dM2OhuG52wEj9CUjjx5GRNoFSEz7b00/xEjmqKhZ2IY5zjKmh1b0Il17tOFfUGNVQKPtXzi3GAtNjIf0kAHS8w==" saltValue="PLJnBpnzt9tHCSjsCR3ZtQ==" spinCount="100000" sqref="A20:E20 A2:E19" name="範圍1_1"/>
  </protectedRanges>
  <mergeCells count="7">
    <mergeCell ref="A20:E20"/>
    <mergeCell ref="A1:E1"/>
    <mergeCell ref="C2:D2"/>
    <mergeCell ref="A16:C16"/>
    <mergeCell ref="C17:E17"/>
    <mergeCell ref="C18:E18"/>
    <mergeCell ref="C19:E1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zoomScale="70" zoomScaleNormal="70" workbookViewId="0">
      <selection activeCell="I21" sqref="I21"/>
    </sheetView>
  </sheetViews>
  <sheetFormatPr defaultRowHeight="16.5" x14ac:dyDescent="0.25"/>
  <cols>
    <col min="2" max="2" width="14.375" customWidth="1"/>
    <col min="3" max="3" width="13.125" customWidth="1"/>
    <col min="4" max="4" width="13.875" customWidth="1"/>
    <col min="5" max="5" width="16.625" customWidth="1"/>
    <col min="6" max="6" width="14" customWidth="1"/>
    <col min="7" max="7" width="14.625" customWidth="1"/>
    <col min="8" max="8" width="14" customWidth="1"/>
    <col min="9" max="9" width="14.875" customWidth="1"/>
    <col min="10" max="10" width="14.5" customWidth="1"/>
    <col min="11" max="12" width="14" customWidth="1"/>
    <col min="13" max="13" width="17.5" customWidth="1"/>
    <col min="14" max="15" width="14.5" bestFit="1" customWidth="1"/>
    <col min="16" max="16" width="17.875" bestFit="1" customWidth="1"/>
  </cols>
  <sheetData>
    <row r="1" spans="2:17" ht="17.25" thickBot="1" x14ac:dyDescent="0.3"/>
    <row r="2" spans="2:17" ht="26.25" thickBot="1" x14ac:dyDescent="0.3">
      <c r="B2" s="30"/>
      <c r="C2" s="88" t="s">
        <v>14</v>
      </c>
      <c r="D2" s="89"/>
      <c r="E2" s="89"/>
      <c r="F2" s="89"/>
      <c r="G2" s="89"/>
      <c r="H2" s="89"/>
      <c r="I2" s="89"/>
      <c r="J2" s="89"/>
      <c r="K2" s="89"/>
      <c r="L2" s="90"/>
    </row>
    <row r="3" spans="2:17" ht="26.25" thickBot="1" x14ac:dyDescent="0.3">
      <c r="B3" s="30"/>
      <c r="C3" s="31">
        <v>35</v>
      </c>
      <c r="D3" s="32">
        <v>40</v>
      </c>
      <c r="E3" s="33">
        <v>50</v>
      </c>
      <c r="F3" s="32">
        <v>60</v>
      </c>
      <c r="G3" s="34">
        <v>70</v>
      </c>
      <c r="H3" s="35">
        <v>75</v>
      </c>
      <c r="I3" s="36">
        <v>80</v>
      </c>
      <c r="J3" s="37">
        <v>85</v>
      </c>
      <c r="K3" s="38">
        <v>90</v>
      </c>
      <c r="L3" s="37">
        <v>100</v>
      </c>
      <c r="Q3" s="23"/>
    </row>
    <row r="4" spans="2:17" ht="25.5" x14ac:dyDescent="0.25">
      <c r="B4" s="39" t="s">
        <v>15</v>
      </c>
      <c r="C4" s="40">
        <f t="shared" ref="C4:L4" si="0">190*C3</f>
        <v>6650</v>
      </c>
      <c r="D4" s="40">
        <f t="shared" si="0"/>
        <v>7600</v>
      </c>
      <c r="E4" s="40">
        <f t="shared" si="0"/>
        <v>9500</v>
      </c>
      <c r="F4" s="40">
        <f t="shared" si="0"/>
        <v>11400</v>
      </c>
      <c r="G4" s="40">
        <f t="shared" si="0"/>
        <v>13300</v>
      </c>
      <c r="H4" s="40">
        <f t="shared" si="0"/>
        <v>14250</v>
      </c>
      <c r="I4" s="40">
        <f t="shared" si="0"/>
        <v>15200</v>
      </c>
      <c r="J4" s="40">
        <f t="shared" si="0"/>
        <v>16150</v>
      </c>
      <c r="K4" s="40">
        <f t="shared" si="0"/>
        <v>17100</v>
      </c>
      <c r="L4" s="41">
        <f t="shared" si="0"/>
        <v>19000</v>
      </c>
      <c r="Q4" s="23"/>
    </row>
    <row r="5" spans="2:17" ht="25.5" x14ac:dyDescent="0.25">
      <c r="B5" s="42" t="s">
        <v>16</v>
      </c>
      <c r="C5" s="43">
        <v>1001</v>
      </c>
      <c r="D5" s="43">
        <v>1001</v>
      </c>
      <c r="E5" s="43">
        <v>1001</v>
      </c>
      <c r="F5" s="44">
        <v>1126</v>
      </c>
      <c r="G5" s="45">
        <v>1126</v>
      </c>
      <c r="H5" s="46">
        <v>1211</v>
      </c>
      <c r="I5" s="45">
        <v>1211</v>
      </c>
      <c r="J5" s="45">
        <v>1415</v>
      </c>
      <c r="K5" s="45">
        <v>1473</v>
      </c>
      <c r="L5" s="45">
        <v>1593</v>
      </c>
      <c r="Q5" s="23"/>
    </row>
    <row r="6" spans="2:17" ht="25.5" x14ac:dyDescent="0.25">
      <c r="B6" s="42" t="s">
        <v>17</v>
      </c>
      <c r="C6" s="43">
        <v>450</v>
      </c>
      <c r="D6" s="45">
        <v>522</v>
      </c>
      <c r="E6" s="46">
        <v>594</v>
      </c>
      <c r="F6" s="45">
        <v>752</v>
      </c>
      <c r="G6" s="45">
        <v>810</v>
      </c>
      <c r="H6" s="46">
        <v>950</v>
      </c>
      <c r="I6" s="45">
        <v>950</v>
      </c>
      <c r="J6" s="45">
        <v>990</v>
      </c>
      <c r="K6" s="45">
        <v>1037</v>
      </c>
      <c r="L6" s="45">
        <v>1143</v>
      </c>
      <c r="Q6" s="23"/>
    </row>
    <row r="7" spans="2:17" ht="26.25" thickBot="1" x14ac:dyDescent="0.3">
      <c r="B7" s="47" t="s">
        <v>18</v>
      </c>
      <c r="C7" s="48">
        <f>C4*0.0211</f>
        <v>140.315</v>
      </c>
      <c r="D7" s="48">
        <f>D4*0.0211</f>
        <v>160.36000000000001</v>
      </c>
      <c r="E7" s="48">
        <f t="shared" ref="E7:L7" si="1">E4*0.0211</f>
        <v>200.45000000000002</v>
      </c>
      <c r="F7" s="48">
        <f t="shared" si="1"/>
        <v>240.54000000000002</v>
      </c>
      <c r="G7" s="48">
        <f t="shared" si="1"/>
        <v>280.63</v>
      </c>
      <c r="H7" s="48">
        <f t="shared" si="1"/>
        <v>300.67500000000001</v>
      </c>
      <c r="I7" s="48">
        <f t="shared" si="1"/>
        <v>320.72000000000003</v>
      </c>
      <c r="J7" s="48">
        <f t="shared" si="1"/>
        <v>340.76499999999999</v>
      </c>
      <c r="K7" s="48">
        <f t="shared" si="1"/>
        <v>360.81</v>
      </c>
      <c r="L7" s="49">
        <f t="shared" si="1"/>
        <v>400.90000000000003</v>
      </c>
      <c r="Q7" s="23"/>
    </row>
    <row r="8" spans="2:17" ht="26.25" thickBot="1" x14ac:dyDescent="0.3">
      <c r="B8" s="50" t="s">
        <v>19</v>
      </c>
      <c r="C8" s="51">
        <f>SUM(C4:C7)</f>
        <v>8241.3150000000005</v>
      </c>
      <c r="D8" s="52">
        <f t="shared" ref="D8:L8" si="2">SUM(D4:D7)</f>
        <v>9283.36</v>
      </c>
      <c r="E8" s="53">
        <f t="shared" si="2"/>
        <v>11295.45</v>
      </c>
      <c r="F8" s="52">
        <f t="shared" si="2"/>
        <v>13518.54</v>
      </c>
      <c r="G8" s="54">
        <f t="shared" si="2"/>
        <v>15516.63</v>
      </c>
      <c r="H8" s="55">
        <f t="shared" si="2"/>
        <v>16711.674999999999</v>
      </c>
      <c r="I8" s="54">
        <f t="shared" si="2"/>
        <v>17681.72</v>
      </c>
      <c r="J8" s="52">
        <f t="shared" si="2"/>
        <v>18895.764999999999</v>
      </c>
      <c r="K8" s="54">
        <f t="shared" si="2"/>
        <v>19970.810000000001</v>
      </c>
      <c r="L8" s="52">
        <f t="shared" si="2"/>
        <v>22136.9</v>
      </c>
      <c r="Q8" s="23"/>
    </row>
    <row r="10" spans="2:17" ht="17.25" thickBot="1" x14ac:dyDescent="0.3"/>
    <row r="11" spans="2:17" ht="26.25" thickBot="1" x14ac:dyDescent="0.3">
      <c r="B11" s="56"/>
      <c r="C11" s="88" t="s">
        <v>14</v>
      </c>
      <c r="D11" s="90"/>
    </row>
    <row r="12" spans="2:17" ht="26.25" thickBot="1" x14ac:dyDescent="0.3">
      <c r="B12" s="57" t="s">
        <v>20</v>
      </c>
      <c r="C12" s="58">
        <v>4</v>
      </c>
      <c r="D12" s="59">
        <v>8</v>
      </c>
    </row>
    <row r="13" spans="2:17" ht="25.5" x14ac:dyDescent="0.25">
      <c r="B13" s="60" t="s">
        <v>15</v>
      </c>
      <c r="C13" s="61">
        <f>190*C12</f>
        <v>760</v>
      </c>
      <c r="D13" s="62">
        <f>190*D12</f>
        <v>1520</v>
      </c>
      <c r="P13" s="63"/>
    </row>
    <row r="14" spans="2:17" ht="25.5" x14ac:dyDescent="0.25">
      <c r="B14" s="64" t="s">
        <v>16</v>
      </c>
      <c r="C14" s="65">
        <v>34</v>
      </c>
      <c r="D14" s="66">
        <v>34</v>
      </c>
    </row>
    <row r="15" spans="2:17" ht="25.5" x14ac:dyDescent="0.25">
      <c r="B15" s="64" t="s">
        <v>17</v>
      </c>
      <c r="C15" s="65">
        <v>46</v>
      </c>
      <c r="D15" s="66">
        <v>92</v>
      </c>
    </row>
    <row r="16" spans="2:17" ht="26.25" thickBot="1" x14ac:dyDescent="0.3">
      <c r="B16" s="67" t="s">
        <v>18</v>
      </c>
      <c r="C16" s="68">
        <f>C13*0.0211</f>
        <v>16.036000000000001</v>
      </c>
      <c r="D16" s="69">
        <f>D13*0.0211</f>
        <v>32.072000000000003</v>
      </c>
    </row>
    <row r="17" spans="2:4" ht="26.25" thickBot="1" x14ac:dyDescent="0.3">
      <c r="B17" s="70" t="s">
        <v>19</v>
      </c>
      <c r="C17" s="71">
        <f>SUM(C13:C16)</f>
        <v>856.03600000000006</v>
      </c>
      <c r="D17" s="72">
        <f>SUM(D13:D16)</f>
        <v>1678.0720000000001</v>
      </c>
    </row>
  </sheetData>
  <mergeCells count="2">
    <mergeCell ref="C2:L2"/>
    <mergeCell ref="C11:D11"/>
  </mergeCells>
  <phoneticPr fontId="3" type="noConversion"/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經費規劃表</vt:lpstr>
      <vt:lpstr>114年工讀費負擔時數試算(1140109)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2021-07-13T05:33:38Z</dcterms:created>
  <dcterms:modified xsi:type="dcterms:W3CDTF">2025-01-10T07:53:27Z</dcterms:modified>
</cp:coreProperties>
</file>